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1"/>
  </bookViews>
  <sheets>
    <sheet name="curso " sheetId="1" r:id="rId1"/>
    <sheet name="curso  (2)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<sst xmlns="http://schemas.openxmlformats.org/spreadsheetml/2006/main" count="62" uniqueCount="31">
  <si>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Coste matrícula</t>
  </si>
  <si>
    <t>GASTOS</t>
  </si>
  <si>
    <t>INGRESOS</t>
  </si>
  <si>
    <t>Dirección</t>
  </si>
  <si>
    <t>Coordinación</t>
  </si>
  <si>
    <t>Profesorado</t>
  </si>
  <si>
    <t>Matriculas</t>
  </si>
  <si>
    <t>Fecha: Cádiz a         de               200</t>
  </si>
  <si>
    <t>Publicidad</t>
  </si>
  <si>
    <t>Gastos Varios</t>
  </si>
  <si>
    <t>Retribuciones</t>
  </si>
  <si>
    <t>Total gastos varios (1)</t>
  </si>
  <si>
    <t>Total retribuciones (2)</t>
  </si>
  <si>
    <t>Total gastos curso (1+2+3+4)</t>
  </si>
  <si>
    <t>Ingresos totales</t>
  </si>
  <si>
    <t>Seguro alumnos</t>
  </si>
  <si>
    <t xml:space="preserve">Dietas (alojamiento, comidas, desplazamientos) </t>
  </si>
  <si>
    <t>Alquiler espacios</t>
  </si>
  <si>
    <t>Gastos Gestión y Administración (3)</t>
  </si>
  <si>
    <t>Diferencia ingresos - gastos</t>
  </si>
  <si>
    <t>Porcentaje UCA (4)</t>
  </si>
  <si>
    <t>Fotocopias</t>
  </si>
  <si>
    <t>Material alumnos</t>
  </si>
  <si>
    <t>Nº horas profesorado teoría</t>
  </si>
  <si>
    <t>Nº horas profesorado prácticas</t>
  </si>
  <si>
    <t>Coste horas profesorado teoría</t>
  </si>
  <si>
    <t>Coste horas profesorado prácticas</t>
  </si>
  <si>
    <t>Aula virtual</t>
  </si>
  <si>
    <t>Alumnos en general</t>
  </si>
  <si>
    <t>Curso de formación en bienestar en animales de experimentación para la acreditación de las funciones de cuidado de los animales. Eutanasia y realización de procedimientos experimentales.II Edición. Especie roedores. SCF191130</t>
  </si>
  <si>
    <t>Material fungible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</si>
</sst>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.0\ _p_t_a_-;\-* #,##0.0\ _p_t_a_-;_-* &quot;-&quot;\ _p_t_a_-;_-@_-"/>
    <numFmt numFmtId="181" formatCode="_-* #,##0.00\ _p_t_a_-;\-* #,##0.00\ _p_t_a_-;_-* &quot;-&quot;\ _p_t_a_-;_-@_-"/>
    <numFmt numFmtId="182" formatCode="0.000"/>
    <numFmt numFmtId="183" formatCode="_-* #,##0.000\ _p_t_a_-;\-* #,##0.000\ _p_t_a_-;_-* &quot;-&quot;\ _p_t_a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\ &quot;€&quot;"/>
    <numFmt numFmtId="189" formatCode="_-* #,##0.00\ [$€]_-;\-* #,##0.00\ [$€]_-;_-* &quot;-&quot;??\ [$€]_-;_-@_-"/>
    <numFmt numFmtId="190" formatCode="_-* #,##0.00\ [$€-42D]_-;\-* #,##0.00\ [$€-42D]_-;_-* &quot;-&quot;??\ [$€-42D]_-;_-@_-"/>
    <numFmt numFmtId="191" formatCode="_-* #,##0.00\ [$€-1]_-;\-* #,##0.00\ [$€-1]_-;_-* &quot;-&quot;??\ [$€-1]_-;_-@_-"/>
    <numFmt numFmtId="192" formatCode="#,##0.00_ ;[Red]\-#,##0.00\ "/>
    <numFmt numFmtId="193" formatCode="_-* #,##0.00\ [$€-81D]_-;\-* #,##0.00\ [$€-81D]_-;_-* &quot;-&quot;??\ [$€-81D]_-;_-@_-"/>
    <numFmt numFmtId="194" formatCode="#,##0.00\ [$€-40A];\-#,##0.00\ [$€-40A]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169" fontId="0" fillId="0" borderId="0" xfId="51" applyAlignment="1">
      <alignment/>
    </xf>
    <xf numFmtId="0" fontId="0" fillId="0" borderId="10" xfId="0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51" applyNumberFormat="1" applyBorder="1" applyAlignment="1">
      <alignment/>
    </xf>
    <xf numFmtId="169" fontId="0" fillId="0" borderId="10" xfId="51" applyNumberFormat="1" applyBorder="1" applyAlignment="1">
      <alignment/>
    </xf>
    <xf numFmtId="181" fontId="0" fillId="0" borderId="13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0" xfId="0" applyFont="1" applyBorder="1" applyAlignment="1">
      <alignment/>
    </xf>
    <xf numFmtId="181" fontId="2" fillId="33" borderId="15" xfId="51" applyNumberFormat="1" applyFont="1" applyFill="1" applyBorder="1" applyAlignment="1">
      <alignment/>
    </xf>
    <xf numFmtId="181" fontId="2" fillId="33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1" fontId="2" fillId="0" borderId="12" xfId="51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181" fontId="0" fillId="0" borderId="13" xfId="0" applyNumberFormat="1" applyFill="1" applyBorder="1" applyAlignment="1">
      <alignment/>
    </xf>
    <xf numFmtId="181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0" fillId="0" borderId="0" xfId="5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81" fontId="0" fillId="0" borderId="13" xfId="0" applyNumberFormat="1" applyBorder="1" applyAlignment="1">
      <alignment vertical="center" wrapText="1"/>
    </xf>
    <xf numFmtId="0" fontId="0" fillId="0" borderId="0" xfId="0" applyBorder="1" applyAlignment="1">
      <alignment/>
    </xf>
    <xf numFmtId="181" fontId="2" fillId="0" borderId="16" xfId="0" applyNumberFormat="1" applyFont="1" applyBorder="1" applyAlignment="1">
      <alignment horizontal="center"/>
    </xf>
    <xf numFmtId="189" fontId="0" fillId="0" borderId="17" xfId="46" applyFont="1" applyBorder="1" applyAlignment="1">
      <alignment/>
    </xf>
    <xf numFmtId="189" fontId="2" fillId="0" borderId="18" xfId="46" applyFont="1" applyBorder="1" applyAlignment="1">
      <alignment/>
    </xf>
    <xf numFmtId="189" fontId="0" fillId="0" borderId="17" xfId="46" applyFont="1" applyFill="1" applyBorder="1" applyAlignment="1">
      <alignment/>
    </xf>
    <xf numFmtId="189" fontId="0" fillId="0" borderId="17" xfId="46" applyBorder="1" applyAlignment="1">
      <alignment/>
    </xf>
    <xf numFmtId="189" fontId="2" fillId="0" borderId="10" xfId="46" applyFont="1" applyBorder="1" applyAlignment="1">
      <alignment/>
    </xf>
    <xf numFmtId="190" fontId="4" fillId="0" borderId="0" xfId="0" applyNumberFormat="1" applyFont="1" applyAlignment="1">
      <alignment/>
    </xf>
    <xf numFmtId="189" fontId="0" fillId="0" borderId="17" xfId="46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189" fontId="0" fillId="0" borderId="20" xfId="46" applyFont="1" applyBorder="1" applyAlignment="1">
      <alignment/>
    </xf>
    <xf numFmtId="169" fontId="0" fillId="0" borderId="0" xfId="5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51" applyFont="1" applyFill="1" applyBorder="1" applyAlignment="1">
      <alignment/>
    </xf>
    <xf numFmtId="0" fontId="0" fillId="0" borderId="0" xfId="0" applyFill="1" applyBorder="1" applyAlignment="1">
      <alignment/>
    </xf>
    <xf numFmtId="189" fontId="0" fillId="0" borderId="0" xfId="46" applyFill="1" applyBorder="1" applyAlignment="1">
      <alignment/>
    </xf>
    <xf numFmtId="189" fontId="0" fillId="0" borderId="21" xfId="46" applyFont="1" applyBorder="1" applyAlignment="1">
      <alignment/>
    </xf>
    <xf numFmtId="189" fontId="0" fillId="0" borderId="22" xfId="46" applyFont="1" applyBorder="1" applyAlignment="1">
      <alignment/>
    </xf>
    <xf numFmtId="189" fontId="2" fillId="0" borderId="22" xfId="46" applyFont="1" applyBorder="1" applyAlignment="1">
      <alignment/>
    </xf>
    <xf numFmtId="189" fontId="2" fillId="0" borderId="23" xfId="46" applyFont="1" applyBorder="1" applyAlignment="1">
      <alignment/>
    </xf>
    <xf numFmtId="188" fontId="2" fillId="33" borderId="24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181" fontId="0" fillId="0" borderId="25" xfId="0" applyNumberFormat="1" applyFont="1" applyBorder="1" applyAlignment="1">
      <alignment/>
    </xf>
    <xf numFmtId="0" fontId="0" fillId="0" borderId="26" xfId="0" applyFill="1" applyBorder="1" applyAlignment="1">
      <alignment horizontal="left"/>
    </xf>
    <xf numFmtId="188" fontId="0" fillId="0" borderId="0" xfId="0" applyNumberFormat="1" applyFill="1" applyBorder="1" applyAlignment="1">
      <alignment horizontal="right"/>
    </xf>
    <xf numFmtId="44" fontId="0" fillId="0" borderId="22" xfId="0" applyNumberFormat="1" applyBorder="1" applyAlignment="1">
      <alignment/>
    </xf>
    <xf numFmtId="189" fontId="42" fillId="0" borderId="17" xfId="46" applyFont="1" applyBorder="1" applyAlignment="1">
      <alignment/>
    </xf>
    <xf numFmtId="190" fontId="0" fillId="0" borderId="0" xfId="0" applyNumberFormat="1" applyFont="1" applyAlignment="1">
      <alignment horizontal="right"/>
    </xf>
    <xf numFmtId="44" fontId="0" fillId="0" borderId="12" xfId="51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 wrapText="1"/>
    </xf>
    <xf numFmtId="181" fontId="0" fillId="0" borderId="11" xfId="0" applyNumberFormat="1" applyBorder="1" applyAlignment="1">
      <alignment wrapText="1"/>
    </xf>
    <xf numFmtId="44" fontId="0" fillId="0" borderId="10" xfId="46" applyNumberFormat="1" applyFont="1" applyBorder="1" applyAlignment="1">
      <alignment horizontal="right"/>
    </xf>
    <xf numFmtId="44" fontId="0" fillId="0" borderId="10" xfId="51" applyNumberFormat="1" applyBorder="1" applyAlignment="1">
      <alignment horizontal="right"/>
    </xf>
    <xf numFmtId="181" fontId="0" fillId="0" borderId="0" xfId="0" applyNumberFormat="1" applyBorder="1" applyAlignment="1">
      <alignment wrapText="1"/>
    </xf>
    <xf numFmtId="44" fontId="0" fillId="0" borderId="0" xfId="46" applyNumberFormat="1" applyBorder="1" applyAlignment="1">
      <alignment horizontal="right"/>
    </xf>
    <xf numFmtId="0" fontId="0" fillId="0" borderId="0" xfId="0" applyFont="1" applyBorder="1" applyAlignment="1">
      <alignment/>
    </xf>
    <xf numFmtId="189" fontId="0" fillId="0" borderId="0" xfId="46" applyBorder="1" applyAlignment="1">
      <alignment horizontal="right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81" fontId="2" fillId="33" borderId="25" xfId="0" applyNumberFormat="1" applyFont="1" applyFill="1" applyBorder="1" applyAlignment="1">
      <alignment horizontal="center"/>
    </xf>
    <xf numFmtId="181" fontId="2" fillId="33" borderId="20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181" fontId="2" fillId="0" borderId="28" xfId="0" applyNumberFormat="1" applyFont="1" applyFill="1" applyBorder="1" applyAlignment="1">
      <alignment horizontal="center"/>
    </xf>
    <xf numFmtId="181" fontId="2" fillId="0" borderId="21" xfId="0" applyNumberFormat="1" applyFont="1" applyFill="1" applyBorder="1" applyAlignment="1">
      <alignment horizontal="center"/>
    </xf>
    <xf numFmtId="181" fontId="2" fillId="0" borderId="29" xfId="0" applyNumberFormat="1" applyFont="1" applyFill="1" applyBorder="1" applyAlignment="1">
      <alignment horizontal="center"/>
    </xf>
    <xf numFmtId="181" fontId="2" fillId="0" borderId="3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3</xdr:col>
      <xdr:colOff>790575</xdr:colOff>
      <xdr:row>5</xdr:row>
      <xdr:rowOff>57150</xdr:rowOff>
    </xdr:to>
    <xdr:pic>
      <xdr:nvPicPr>
        <xdr:cNvPr id="1" name="Picture 2" descr="logo fueca con titu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8097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3</xdr:col>
      <xdr:colOff>790575</xdr:colOff>
      <xdr:row>5</xdr:row>
      <xdr:rowOff>57150</xdr:rowOff>
    </xdr:to>
    <xdr:pic>
      <xdr:nvPicPr>
        <xdr:cNvPr id="1" name="Picture 2" descr="logo fueca con titu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8097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9"/>
  <sheetViews>
    <sheetView zoomScalePageLayoutView="0" workbookViewId="0" topLeftCell="A7">
      <selection activeCell="F24" sqref="F24"/>
    </sheetView>
  </sheetViews>
  <sheetFormatPr defaultColWidth="11.421875" defaultRowHeight="12.75"/>
  <cols>
    <col min="1" max="1" width="33.7109375" style="0" customWidth="1"/>
    <col min="2" max="2" width="13.421875" style="0" customWidth="1"/>
    <col min="3" max="3" width="26.57421875" style="0" customWidth="1"/>
    <col min="4" max="4" width="12.140625" style="0" customWidth="1"/>
    <col min="5" max="5" width="7.140625" style="0" customWidth="1"/>
    <col min="6" max="6" width="5.7109375" style="0" customWidth="1"/>
    <col min="7" max="7" width="5.421875" style="0" customWidth="1"/>
    <col min="8" max="9" width="5.140625" style="0" customWidth="1"/>
  </cols>
  <sheetData>
    <row r="7" ht="13.5" thickBot="1"/>
    <row r="8" spans="1:4" ht="61.5" customHeight="1" thickBot="1">
      <c r="A8" s="61" t="s">
        <v>29</v>
      </c>
      <c r="B8" s="62"/>
      <c r="C8" s="62"/>
      <c r="D8" s="63"/>
    </row>
    <row r="9" spans="1:4" ht="12.75">
      <c r="A9" s="3" t="s">
        <v>28</v>
      </c>
      <c r="B9" s="5">
        <v>20</v>
      </c>
      <c r="C9" s="8" t="s">
        <v>0</v>
      </c>
      <c r="D9" s="51">
        <v>268</v>
      </c>
    </row>
    <row r="10" spans="1:4" ht="12.75">
      <c r="A10" s="52" t="s">
        <v>23</v>
      </c>
      <c r="B10" s="5">
        <v>36</v>
      </c>
      <c r="C10" s="8"/>
      <c r="D10" s="14"/>
    </row>
    <row r="11" spans="1:4" ht="13.5" thickBot="1">
      <c r="A11" s="3" t="s">
        <v>24</v>
      </c>
      <c r="B11" s="5">
        <v>23</v>
      </c>
      <c r="C11" s="2"/>
      <c r="D11" s="4"/>
    </row>
    <row r="12" spans="1:4" ht="13.5" thickBot="1">
      <c r="A12" s="64" t="s">
        <v>1</v>
      </c>
      <c r="B12" s="65"/>
      <c r="C12" s="66" t="s">
        <v>2</v>
      </c>
      <c r="D12" s="67"/>
    </row>
    <row r="13" spans="1:4" ht="13.5" thickBot="1">
      <c r="A13" s="69" t="s">
        <v>9</v>
      </c>
      <c r="B13" s="70"/>
      <c r="C13" s="21" t="s">
        <v>6</v>
      </c>
      <c r="D13" s="31">
        <f>B9*D9</f>
        <v>5360</v>
      </c>
    </row>
    <row r="14" spans="1:4" ht="12.75">
      <c r="A14" s="45" t="s">
        <v>21</v>
      </c>
      <c r="B14" s="33">
        <f>1*100</f>
        <v>100</v>
      </c>
      <c r="C14" s="20"/>
      <c r="D14" s="27"/>
    </row>
    <row r="15" spans="1:6" ht="12.75">
      <c r="A15" s="6" t="s">
        <v>22</v>
      </c>
      <c r="B15" s="25"/>
      <c r="C15" s="23"/>
      <c r="D15" s="28"/>
      <c r="F15" s="44"/>
    </row>
    <row r="16" spans="1:4" ht="25.5">
      <c r="A16" s="22" t="s">
        <v>16</v>
      </c>
      <c r="B16" s="25">
        <v>0</v>
      </c>
      <c r="C16" s="32" t="s">
        <v>14</v>
      </c>
      <c r="D16" s="29">
        <f>D13+D14+D15</f>
        <v>5360</v>
      </c>
    </row>
    <row r="17" spans="1:4" ht="25.5">
      <c r="A17" s="22" t="s">
        <v>17</v>
      </c>
      <c r="B17" s="49"/>
      <c r="C17" s="53" t="s">
        <v>25</v>
      </c>
      <c r="D17" s="55">
        <v>50</v>
      </c>
    </row>
    <row r="18" spans="1:4" ht="25.5">
      <c r="A18" s="16" t="s">
        <v>8</v>
      </c>
      <c r="B18" s="25"/>
      <c r="C18" s="54" t="s">
        <v>26</v>
      </c>
      <c r="D18" s="56">
        <v>50</v>
      </c>
    </row>
    <row r="19" spans="1:4" ht="12.75">
      <c r="A19" s="6" t="s">
        <v>30</v>
      </c>
      <c r="B19" s="40">
        <f>1*700</f>
        <v>700</v>
      </c>
      <c r="C19" s="57"/>
      <c r="D19" s="58"/>
    </row>
    <row r="20" spans="1:4" ht="12.75">
      <c r="A20" s="6" t="s">
        <v>27</v>
      </c>
      <c r="B20" s="40">
        <v>300</v>
      </c>
      <c r="C20" s="59"/>
      <c r="D20" s="58"/>
    </row>
    <row r="21" spans="1:4" ht="12.75">
      <c r="A21" s="6" t="s">
        <v>15</v>
      </c>
      <c r="B21" s="40">
        <f>3*B9</f>
        <v>60</v>
      </c>
      <c r="C21" s="20"/>
      <c r="D21" s="60"/>
    </row>
    <row r="22" spans="1:4" ht="13.5" thickBot="1">
      <c r="A22" s="24" t="s">
        <v>11</v>
      </c>
      <c r="B22" s="26">
        <f>SUM(B14:B21)</f>
        <v>1160</v>
      </c>
      <c r="C22" s="18"/>
      <c r="D22" s="50"/>
    </row>
    <row r="23" spans="1:4" ht="12.75">
      <c r="A23" s="71" t="s">
        <v>10</v>
      </c>
      <c r="B23" s="72"/>
      <c r="C23" s="46"/>
      <c r="D23" s="47"/>
    </row>
    <row r="24" spans="1:8" ht="12.75">
      <c r="A24" s="6" t="s">
        <v>3</v>
      </c>
      <c r="B24" s="39">
        <f>D20</f>
        <v>0</v>
      </c>
      <c r="C24" s="35"/>
      <c r="D24" s="36"/>
      <c r="E24" s="35"/>
      <c r="F24" s="35"/>
      <c r="G24" s="37"/>
      <c r="H24" s="37"/>
    </row>
    <row r="25" spans="1:8" ht="12.75">
      <c r="A25" s="6" t="s">
        <v>4</v>
      </c>
      <c r="B25" s="48">
        <f>D21</f>
        <v>0</v>
      </c>
      <c r="C25" s="35"/>
      <c r="D25" s="34"/>
      <c r="E25" s="37"/>
      <c r="F25" s="37"/>
      <c r="G25" s="37"/>
      <c r="H25" s="37"/>
    </row>
    <row r="26" spans="1:8" ht="12.75">
      <c r="A26" s="6" t="s">
        <v>5</v>
      </c>
      <c r="B26" s="40">
        <f>B10*D17+B11*D18</f>
        <v>2950</v>
      </c>
      <c r="C26" s="35"/>
      <c r="D26" s="38"/>
      <c r="E26" s="37"/>
      <c r="F26" s="37"/>
      <c r="G26" s="37"/>
      <c r="H26" s="37"/>
    </row>
    <row r="27" spans="1:8" ht="12.75">
      <c r="A27" s="17" t="s">
        <v>12</v>
      </c>
      <c r="B27" s="41">
        <f>SUM(B24:B26)</f>
        <v>2950</v>
      </c>
      <c r="C27" s="37"/>
      <c r="D27" s="34"/>
      <c r="E27" s="37"/>
      <c r="F27" s="37"/>
      <c r="G27" s="37"/>
      <c r="H27" s="37"/>
    </row>
    <row r="28" spans="1:6" ht="12.75">
      <c r="A28" s="17" t="s">
        <v>18</v>
      </c>
      <c r="B28" s="41">
        <f>0.15*D16</f>
        <v>804</v>
      </c>
      <c r="D28" s="1"/>
      <c r="F28" s="30"/>
    </row>
    <row r="29" spans="1:4" s="18" customFormat="1" ht="13.5" thickBot="1">
      <c r="A29" s="24" t="s">
        <v>20</v>
      </c>
      <c r="B29" s="42">
        <f>0.15*B27</f>
        <v>442.5</v>
      </c>
      <c r="D29" s="19"/>
    </row>
    <row r="30" spans="1:7" ht="13.5" thickBot="1">
      <c r="A30" s="10" t="s">
        <v>13</v>
      </c>
      <c r="B30" s="9">
        <f>B22+B27+B28+B29</f>
        <v>5356.5</v>
      </c>
      <c r="C30" s="7" t="s">
        <v>19</v>
      </c>
      <c r="D30" s="43">
        <f>D16-B30</f>
        <v>3.5</v>
      </c>
      <c r="E30" s="35"/>
      <c r="F30" s="35"/>
      <c r="G30" s="35"/>
    </row>
    <row r="31" s="15" customFormat="1" ht="21" customHeight="1"/>
    <row r="32" spans="1:4" ht="12.75">
      <c r="A32" s="68" t="s">
        <v>7</v>
      </c>
      <c r="B32" s="68"/>
      <c r="C32" s="68"/>
      <c r="D32" s="68"/>
    </row>
    <row r="44" ht="12.75">
      <c r="A44" s="13"/>
    </row>
    <row r="45" ht="12.75">
      <c r="A45" s="11"/>
    </row>
    <row r="46" ht="12.75">
      <c r="B46" s="12"/>
    </row>
    <row r="47" ht="12.75">
      <c r="B47" s="12"/>
    </row>
    <row r="49" ht="12.75">
      <c r="A49" s="13"/>
    </row>
  </sheetData>
  <sheetProtection/>
  <mergeCells count="6">
    <mergeCell ref="A8:D8"/>
    <mergeCell ref="A12:B12"/>
    <mergeCell ref="C12:D12"/>
    <mergeCell ref="A32:D32"/>
    <mergeCell ref="A13:B13"/>
    <mergeCell ref="A23:B23"/>
  </mergeCells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4"/>
  <drawing r:id="rId3"/>
  <legacyDrawing r:id="rId2"/>
  <oleObjects>
    <oleObject progId="MSPhotoEd.3" shapeId="5114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8:H49"/>
  <sheetViews>
    <sheetView tabSelected="1" zoomScalePageLayoutView="0" workbookViewId="0" topLeftCell="A7">
      <selection activeCell="D24" sqref="D24"/>
    </sheetView>
  </sheetViews>
  <sheetFormatPr defaultColWidth="11.421875" defaultRowHeight="12.75"/>
  <cols>
    <col min="1" max="1" width="33.7109375" style="0" customWidth="1"/>
    <col min="2" max="2" width="13.421875" style="0" customWidth="1"/>
    <col min="3" max="3" width="26.57421875" style="0" customWidth="1"/>
    <col min="4" max="4" width="12.140625" style="0" customWidth="1"/>
    <col min="5" max="5" width="7.140625" style="0" customWidth="1"/>
    <col min="6" max="6" width="5.7109375" style="0" customWidth="1"/>
    <col min="7" max="7" width="5.421875" style="0" customWidth="1"/>
    <col min="8" max="9" width="5.140625" style="0" customWidth="1"/>
  </cols>
  <sheetData>
    <row r="7" ht="13.5" thickBot="1"/>
    <row r="8" spans="1:4" ht="61.5" customHeight="1" thickBot="1">
      <c r="A8" s="61" t="s">
        <v>29</v>
      </c>
      <c r="B8" s="62"/>
      <c r="C8" s="62"/>
      <c r="D8" s="63"/>
    </row>
    <row r="9" spans="1:4" ht="12.75">
      <c r="A9" s="3" t="s">
        <v>28</v>
      </c>
      <c r="B9" s="5">
        <v>12</v>
      </c>
      <c r="C9" s="8" t="s">
        <v>0</v>
      </c>
      <c r="D9" s="51">
        <v>375</v>
      </c>
    </row>
    <row r="10" spans="1:4" ht="12.75">
      <c r="A10" s="52" t="s">
        <v>23</v>
      </c>
      <c r="B10" s="5">
        <v>36</v>
      </c>
      <c r="C10" s="8"/>
      <c r="D10" s="14"/>
    </row>
    <row r="11" spans="1:4" ht="13.5" thickBot="1">
      <c r="A11" s="3" t="s">
        <v>24</v>
      </c>
      <c r="B11" s="5">
        <v>23</v>
      </c>
      <c r="C11" s="2"/>
      <c r="D11" s="4"/>
    </row>
    <row r="12" spans="1:4" ht="13.5" thickBot="1">
      <c r="A12" s="64" t="s">
        <v>1</v>
      </c>
      <c r="B12" s="65"/>
      <c r="C12" s="66" t="s">
        <v>2</v>
      </c>
      <c r="D12" s="67"/>
    </row>
    <row r="13" spans="1:4" ht="13.5" thickBot="1">
      <c r="A13" s="69" t="s">
        <v>9</v>
      </c>
      <c r="B13" s="70"/>
      <c r="C13" s="21" t="s">
        <v>6</v>
      </c>
      <c r="D13" s="31">
        <f>B9*D9</f>
        <v>4500</v>
      </c>
    </row>
    <row r="14" spans="1:4" ht="12.75">
      <c r="A14" s="45" t="s">
        <v>21</v>
      </c>
      <c r="B14" s="33"/>
      <c r="C14" s="20"/>
      <c r="D14" s="27"/>
    </row>
    <row r="15" spans="1:6" ht="12.75">
      <c r="A15" s="6" t="s">
        <v>22</v>
      </c>
      <c r="B15" s="25"/>
      <c r="C15" s="23"/>
      <c r="D15" s="28"/>
      <c r="F15" s="44"/>
    </row>
    <row r="16" spans="1:4" ht="25.5">
      <c r="A16" s="22" t="s">
        <v>16</v>
      </c>
      <c r="B16" s="25">
        <v>0</v>
      </c>
      <c r="C16" s="32" t="s">
        <v>14</v>
      </c>
      <c r="D16" s="29">
        <f>D13+D14+D15</f>
        <v>4500</v>
      </c>
    </row>
    <row r="17" spans="1:4" ht="25.5">
      <c r="A17" s="22" t="s">
        <v>17</v>
      </c>
      <c r="B17" s="49"/>
      <c r="C17" s="53" t="s">
        <v>25</v>
      </c>
      <c r="D17" s="55">
        <v>50</v>
      </c>
    </row>
    <row r="18" spans="1:4" ht="25.5">
      <c r="A18" s="16" t="s">
        <v>8</v>
      </c>
      <c r="B18" s="25"/>
      <c r="C18" s="54" t="s">
        <v>26</v>
      </c>
      <c r="D18" s="56">
        <v>50</v>
      </c>
    </row>
    <row r="19" spans="1:4" ht="12.75">
      <c r="A19" s="6" t="s">
        <v>30</v>
      </c>
      <c r="B19" s="40"/>
      <c r="C19" s="57"/>
      <c r="D19" s="58"/>
    </row>
    <row r="20" spans="1:4" ht="12.75">
      <c r="A20" s="6" t="s">
        <v>27</v>
      </c>
      <c r="B20" s="40"/>
      <c r="C20" s="59"/>
      <c r="D20" s="58"/>
    </row>
    <row r="21" spans="1:4" ht="12.75">
      <c r="A21" s="6" t="s">
        <v>15</v>
      </c>
      <c r="B21" s="40">
        <f>3*B9</f>
        <v>36</v>
      </c>
      <c r="C21" s="20"/>
      <c r="D21" s="60"/>
    </row>
    <row r="22" spans="1:4" ht="13.5" thickBot="1">
      <c r="A22" s="24" t="s">
        <v>11</v>
      </c>
      <c r="B22" s="26">
        <f>SUM(B14:B21)</f>
        <v>36</v>
      </c>
      <c r="C22" s="18"/>
      <c r="D22" s="50"/>
    </row>
    <row r="23" spans="1:4" ht="12.75">
      <c r="A23" s="71" t="s">
        <v>10</v>
      </c>
      <c r="B23" s="72"/>
      <c r="C23" s="46"/>
      <c r="D23" s="47"/>
    </row>
    <row r="24" spans="1:8" ht="12.75">
      <c r="A24" s="6" t="s">
        <v>3</v>
      </c>
      <c r="B24" s="39">
        <f>D20</f>
        <v>0</v>
      </c>
      <c r="C24" s="35"/>
      <c r="D24" s="36"/>
      <c r="E24" s="35"/>
      <c r="F24" s="35"/>
      <c r="G24" s="37"/>
      <c r="H24" s="37"/>
    </row>
    <row r="25" spans="1:8" ht="12.75">
      <c r="A25" s="6" t="s">
        <v>4</v>
      </c>
      <c r="B25" s="48">
        <f>D21</f>
        <v>0</v>
      </c>
      <c r="C25" s="35"/>
      <c r="D25" s="34"/>
      <c r="E25" s="37"/>
      <c r="F25" s="37"/>
      <c r="G25" s="37"/>
      <c r="H25" s="37"/>
    </row>
    <row r="26" spans="1:8" ht="12.75">
      <c r="A26" s="6" t="s">
        <v>5</v>
      </c>
      <c r="B26" s="40">
        <f>B10*D17+B11*D18</f>
        <v>2950</v>
      </c>
      <c r="C26" s="35"/>
      <c r="D26" s="38"/>
      <c r="E26" s="37"/>
      <c r="F26" s="37"/>
      <c r="G26" s="37"/>
      <c r="H26" s="37"/>
    </row>
    <row r="27" spans="1:8" ht="12.75">
      <c r="A27" s="17" t="s">
        <v>12</v>
      </c>
      <c r="B27" s="41">
        <f>SUM(B24:B26)</f>
        <v>2950</v>
      </c>
      <c r="C27" s="37"/>
      <c r="D27" s="34"/>
      <c r="E27" s="37"/>
      <c r="F27" s="37"/>
      <c r="G27" s="37"/>
      <c r="H27" s="37"/>
    </row>
    <row r="28" spans="1:6" ht="12.75">
      <c r="A28" s="17" t="s">
        <v>18</v>
      </c>
      <c r="B28" s="41">
        <f>0.15*D16</f>
        <v>675</v>
      </c>
      <c r="D28" s="1"/>
      <c r="F28" s="30"/>
    </row>
    <row r="29" spans="1:4" s="18" customFormat="1" ht="13.5" thickBot="1">
      <c r="A29" s="24" t="s">
        <v>20</v>
      </c>
      <c r="B29" s="42">
        <f>0.15*B27</f>
        <v>442.5</v>
      </c>
      <c r="D29" s="19"/>
    </row>
    <row r="30" spans="1:7" ht="13.5" thickBot="1">
      <c r="A30" s="10" t="s">
        <v>13</v>
      </c>
      <c r="B30" s="9">
        <f>B22+B27+B28+B29</f>
        <v>4103.5</v>
      </c>
      <c r="C30" s="7" t="s">
        <v>19</v>
      </c>
      <c r="D30" s="43">
        <f>D16-B30</f>
        <v>396.5</v>
      </c>
      <c r="E30" s="35"/>
      <c r="F30" s="35"/>
      <c r="G30" s="35"/>
    </row>
    <row r="31" s="15" customFormat="1" ht="21" customHeight="1"/>
    <row r="32" spans="1:4" ht="12.75">
      <c r="A32" s="68" t="s">
        <v>7</v>
      </c>
      <c r="B32" s="68"/>
      <c r="C32" s="68"/>
      <c r="D32" s="68"/>
    </row>
    <row r="44" ht="12.75">
      <c r="A44" s="13"/>
    </row>
    <row r="45" ht="12.75">
      <c r="A45" s="11"/>
    </row>
    <row r="46" ht="12.75">
      <c r="B46" s="12"/>
    </row>
    <row r="47" ht="12.75">
      <c r="B47" s="12"/>
    </row>
    <row r="49" ht="12.75">
      <c r="A49" s="13"/>
    </row>
  </sheetData>
  <sheetProtection/>
  <mergeCells count="6">
    <mergeCell ref="A8:D8"/>
    <mergeCell ref="A12:B12"/>
    <mergeCell ref="C12:D12"/>
    <mergeCell ref="A13:B13"/>
    <mergeCell ref="A23:B23"/>
    <mergeCell ref="A32:D32"/>
  </mergeCells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4"/>
  <drawing r:id="rId3"/>
  <legacyDrawing r:id="rId2"/>
  <oleObjects>
    <oleObject progId="MSPhotoEd.3" shapeId="907238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Ucas</dc:creator>
  <cp:keywords/>
  <dc:description/>
  <cp:lastModifiedBy>Ucas UGM. González Maldonado</cp:lastModifiedBy>
  <cp:lastPrinted>2005-06-13T12:49:37Z</cp:lastPrinted>
  <dcterms:created xsi:type="dcterms:W3CDTF">2002-04-09T10:12:39Z</dcterms:created>
  <dcterms:modified xsi:type="dcterms:W3CDTF">2019-10-21T12:14:15Z</dcterms:modified>
  <cp:category/>
  <cp:version/>
  <cp:contentType/>
  <cp:contentStatus/>
</cp:coreProperties>
</file>